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junho1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<sst xmlns="http://schemas.openxmlformats.org/spreadsheetml/2006/main" count="54" uniqueCount="52">
  <si>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Demonstrativo de Receitas e Despesas</t>
  </si>
  <si>
    <t>Natureza/Origem</t>
  </si>
  <si>
    <t>Valor em R$.</t>
  </si>
  <si>
    <t xml:space="preserve">Receitas     </t>
  </si>
  <si>
    <t>Despesas</t>
  </si>
  <si>
    <t>Folha de Pagamento da Administração</t>
  </si>
  <si>
    <t>Arrecadação da Sede Social / Diarias Apts.</t>
  </si>
  <si>
    <t>Folha de Pagamento do Clube Social</t>
  </si>
  <si>
    <t>Serviços Terceiros Manut.Rede/Internet/Sitio</t>
  </si>
  <si>
    <t>INSS Salarios e Terceiros</t>
  </si>
  <si>
    <t>FGTS Funcionarios</t>
  </si>
  <si>
    <t>Plano de Saúde - Funcionários</t>
  </si>
  <si>
    <t>Vale Alimentação</t>
  </si>
  <si>
    <t>AMB - Mensalidades</t>
  </si>
  <si>
    <t>Honorarios do Contador</t>
  </si>
  <si>
    <t xml:space="preserve">Honorarios Advocaticios </t>
  </si>
  <si>
    <t>Despesas Correios e Telegrafos</t>
  </si>
  <si>
    <t>Aluguel de equipamento (Impressora/fax)</t>
  </si>
  <si>
    <t>Taxa de Condominio - Sede Adm</t>
  </si>
  <si>
    <t>Despesas convenio clube Unimed - Sousa/PB</t>
  </si>
  <si>
    <t>Total</t>
  </si>
  <si>
    <t>1. Superávit (defícit)</t>
  </si>
  <si>
    <t>2.  Investimentos:</t>
  </si>
  <si>
    <t>3.  Superavit (liquido) ( 1 - 2 = 3 )</t>
  </si>
  <si>
    <t xml:space="preserve">Telefone e Internet - Sede Adm </t>
  </si>
  <si>
    <t>Desp. Manut.Clube-(Piscinas / Instalações Diversas)</t>
  </si>
  <si>
    <t>Manutencao e Conservacao do Clube / Serv. Terceiros</t>
  </si>
  <si>
    <t>Assinaturas LOCAWEB, TV SKY E JORNAIS</t>
  </si>
  <si>
    <t>Despesas Taxa Bancarias (B.Brasil e B. Santander)</t>
  </si>
  <si>
    <t>Mensalidades (AMPB, AMB)</t>
  </si>
  <si>
    <t>Telefone, Internet Velox e TV - Clube</t>
  </si>
  <si>
    <t>Assinatura Tww do Brasil Serviços de Mensagens</t>
  </si>
  <si>
    <t>Ajuda de Custo - Transporte</t>
  </si>
  <si>
    <t xml:space="preserve">Vale Transporte (JPA e CABEDELO) </t>
  </si>
  <si>
    <t>Despesas Diversas (Copa, Cozinha e Lanche)</t>
  </si>
  <si>
    <t>Despesas Diversas (Coroa de Flores)</t>
  </si>
  <si>
    <t>Desp. Viagens (Passagem áerea / Estadas / Diretoria)</t>
  </si>
  <si>
    <t>Desp. Viagens (Hospedagem e Refeições / Servidores)</t>
  </si>
  <si>
    <t>Agua, Energia E Gas - CLUBE DOS MAGISTRADOS</t>
  </si>
  <si>
    <t>Energia - Sede Administrativa</t>
  </si>
  <si>
    <t xml:space="preserve">PIS s/folha de pagamento </t>
  </si>
  <si>
    <t>Despesas c/Veiculo (combust.Manut.Seguro e Taxi)</t>
  </si>
  <si>
    <t>Aluguel do Campo</t>
  </si>
  <si>
    <t>Despesa Material Limpeza</t>
  </si>
  <si>
    <t>Construção Aparto. Clube / Materiais Diversos</t>
  </si>
  <si>
    <t>Construção Aparto. Clube / Serv.Mão-de-Obra</t>
  </si>
  <si>
    <t xml:space="preserve">Desp. c/Evento -  Reveillon - 2014 </t>
  </si>
  <si>
    <t>Balancete - Janeiro / 2014</t>
  </si>
  <si>
    <t>Móveis Projetado 2ª Parcela</t>
  </si>
  <si>
    <t>Despesas Sitio ampb / Contrato Manutenção</t>
  </si>
  <si>
    <t>Desp. c/Evento -  Seguranças</t>
  </si>
  <si>
    <t xml:space="preserve">Outras Receitas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</si>
</sst>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7" fillId="34" borderId="11" xfId="0" applyNumberFormat="1" applyFont="1" applyFill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4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421875" style="6" customWidth="1"/>
    <col min="2" max="2" width="13.7109375" style="6" customWidth="1"/>
    <col min="3" max="3" width="1.7109375" style="6" customWidth="1"/>
    <col min="4" max="4" width="43.421875" style="6" customWidth="1"/>
    <col min="5" max="5" width="13.421875" style="6" customWidth="1"/>
  </cols>
  <sheetData>
    <row r="1" spans="1:2" ht="15.75" thickBot="1">
      <c r="A1" s="1" t="s">
        <v>47</v>
      </c>
      <c r="B1" s="5"/>
    </row>
    <row r="2" ht="15.75" thickBot="1"/>
    <row r="3" spans="1:2" ht="15.75" thickBot="1">
      <c r="A3" s="7" t="s">
        <v>0</v>
      </c>
      <c r="B3" s="5"/>
    </row>
    <row r="5" spans="1:5" ht="15">
      <c r="A5" s="2" t="s">
        <v>1</v>
      </c>
      <c r="B5" s="3" t="s">
        <v>2</v>
      </c>
      <c r="C5" s="3"/>
      <c r="D5" s="2" t="s">
        <v>1</v>
      </c>
      <c r="E5" s="3" t="s">
        <v>2</v>
      </c>
    </row>
    <row r="6" spans="1:5" ht="15">
      <c r="A6" s="4" t="s">
        <v>3</v>
      </c>
      <c r="B6" s="8"/>
      <c r="C6" s="8"/>
      <c r="D6" s="4" t="s">
        <v>4</v>
      </c>
      <c r="E6" s="8"/>
    </row>
    <row r="7" spans="1:5" ht="15">
      <c r="A7" s="8" t="s">
        <v>29</v>
      </c>
      <c r="B7" s="9">
        <f>73853.04+15488+28770.87+4608</f>
        <v>122719.90999999999</v>
      </c>
      <c r="C7" s="9"/>
      <c r="D7" s="10" t="s">
        <v>5</v>
      </c>
      <c r="E7" s="17">
        <v>0</v>
      </c>
    </row>
    <row r="8" spans="1:5" ht="15">
      <c r="A8" s="8" t="s">
        <v>6</v>
      </c>
      <c r="B8" s="9">
        <f>140+120+120+80+150+60+75+25+120+350</f>
        <v>1240</v>
      </c>
      <c r="C8" s="9"/>
      <c r="D8" s="10" t="s">
        <v>7</v>
      </c>
      <c r="E8" s="17">
        <v>0</v>
      </c>
    </row>
    <row r="9" spans="1:5" ht="15">
      <c r="A9" s="8" t="s">
        <v>51</v>
      </c>
      <c r="B9" s="9">
        <v>0</v>
      </c>
      <c r="C9" s="9"/>
      <c r="D9" s="8" t="s">
        <v>8</v>
      </c>
      <c r="E9" s="15">
        <v>610</v>
      </c>
    </row>
    <row r="10" spans="1:5" ht="15">
      <c r="A10" s="8"/>
      <c r="B10" s="9">
        <v>0</v>
      </c>
      <c r="C10" s="9"/>
      <c r="D10" s="8" t="s">
        <v>19</v>
      </c>
      <c r="E10" s="15">
        <v>622</v>
      </c>
    </row>
    <row r="11" spans="1:5" ht="15">
      <c r="A11" s="8"/>
      <c r="B11" s="9">
        <v>0</v>
      </c>
      <c r="C11" s="9"/>
      <c r="D11" s="11" t="s">
        <v>9</v>
      </c>
      <c r="E11" s="18">
        <v>0</v>
      </c>
    </row>
    <row r="12" spans="1:5" ht="15">
      <c r="A12" s="8"/>
      <c r="B12" s="9">
        <v>0</v>
      </c>
      <c r="C12" s="9"/>
      <c r="D12" s="11" t="s">
        <v>10</v>
      </c>
      <c r="E12" s="18">
        <v>1946.82</v>
      </c>
    </row>
    <row r="13" spans="1:5" ht="15">
      <c r="A13" s="8"/>
      <c r="B13" s="9"/>
      <c r="C13" s="9"/>
      <c r="D13" s="8" t="s">
        <v>33</v>
      </c>
      <c r="E13" s="15">
        <f>303.6+368</f>
        <v>671.6</v>
      </c>
    </row>
    <row r="14" spans="1:5" ht="15">
      <c r="A14" s="8"/>
      <c r="B14" s="9"/>
      <c r="C14" s="9"/>
      <c r="D14" s="8" t="s">
        <v>32</v>
      </c>
      <c r="E14" s="15">
        <v>404.8</v>
      </c>
    </row>
    <row r="15" spans="1:5" ht="15">
      <c r="A15" s="8"/>
      <c r="B15" s="9"/>
      <c r="C15" s="9"/>
      <c r="D15" s="8" t="s">
        <v>11</v>
      </c>
      <c r="E15" s="18">
        <v>0</v>
      </c>
    </row>
    <row r="16" spans="1:5" ht="15">
      <c r="A16" s="8"/>
      <c r="B16" s="9"/>
      <c r="C16" s="9"/>
      <c r="D16" s="10" t="s">
        <v>12</v>
      </c>
      <c r="E16" s="18">
        <v>0</v>
      </c>
    </row>
    <row r="17" spans="1:5" ht="15">
      <c r="A17" s="8"/>
      <c r="B17" s="9"/>
      <c r="C17" s="9"/>
      <c r="D17" s="11" t="s">
        <v>13</v>
      </c>
      <c r="E17" s="18">
        <v>20160</v>
      </c>
    </row>
    <row r="18" spans="1:5" ht="15">
      <c r="A18" s="8"/>
      <c r="B18" s="9"/>
      <c r="C18" s="9"/>
      <c r="D18" s="11" t="s">
        <v>24</v>
      </c>
      <c r="E18" s="16">
        <f>1200+288.58+368.02+300</f>
        <v>2156.6</v>
      </c>
    </row>
    <row r="19" spans="1:5" ht="15">
      <c r="A19" s="8"/>
      <c r="B19" s="9"/>
      <c r="C19" s="9"/>
      <c r="D19" s="8" t="s">
        <v>39</v>
      </c>
      <c r="E19" s="16">
        <v>440.65</v>
      </c>
    </row>
    <row r="20" spans="1:5" ht="15">
      <c r="A20" s="8"/>
      <c r="B20" s="9"/>
      <c r="C20" s="9"/>
      <c r="D20" s="11" t="s">
        <v>14</v>
      </c>
      <c r="E20" s="16">
        <v>724</v>
      </c>
    </row>
    <row r="21" spans="1:5" ht="15">
      <c r="A21" s="8"/>
      <c r="B21" s="9"/>
      <c r="C21" s="9"/>
      <c r="D21" s="11" t="s">
        <v>15</v>
      </c>
      <c r="E21" s="19">
        <v>4500</v>
      </c>
    </row>
    <row r="22" spans="1:5" ht="15">
      <c r="A22" s="8"/>
      <c r="B22" s="9"/>
      <c r="C22" s="9"/>
      <c r="D22" s="8" t="s">
        <v>27</v>
      </c>
      <c r="E22" s="19">
        <f>125.7+109</f>
        <v>234.7</v>
      </c>
    </row>
    <row r="23" spans="1:5" ht="15">
      <c r="A23" s="8"/>
      <c r="B23" s="9"/>
      <c r="C23" s="9"/>
      <c r="D23" s="8" t="s">
        <v>31</v>
      </c>
      <c r="E23" s="16">
        <v>644.46</v>
      </c>
    </row>
    <row r="24" spans="1:5" ht="15">
      <c r="A24" s="8"/>
      <c r="B24" s="9"/>
      <c r="C24" s="9"/>
      <c r="D24" s="8" t="s">
        <v>41</v>
      </c>
      <c r="E24" s="16">
        <f>536.95+50+755.74+275.13</f>
        <v>1617.8200000000002</v>
      </c>
    </row>
    <row r="25" spans="1:5" ht="15">
      <c r="A25" s="8"/>
      <c r="B25" s="9"/>
      <c r="C25" s="9"/>
      <c r="D25" s="8" t="s">
        <v>16</v>
      </c>
      <c r="E25" s="16">
        <v>749.7</v>
      </c>
    </row>
    <row r="26" spans="1:5" ht="15">
      <c r="A26" s="8"/>
      <c r="B26" s="9"/>
      <c r="C26" s="9"/>
      <c r="D26" s="8" t="s">
        <v>49</v>
      </c>
      <c r="E26" s="16">
        <v>350</v>
      </c>
    </row>
    <row r="27" spans="1:5" ht="15">
      <c r="A27" s="8"/>
      <c r="B27" s="9"/>
      <c r="C27" s="9"/>
      <c r="D27" s="8" t="s">
        <v>36</v>
      </c>
      <c r="E27" s="16">
        <f>840.45+806.09+184.14+184.14+312.2+28.09+100.5+137+189+172.95+60+13.5+68.53+572.77+82.06+56+2900+83+289.96+17.08+817.52+84+1711.86+1711.87</f>
        <v>11422.71</v>
      </c>
    </row>
    <row r="28" spans="1:5" ht="15">
      <c r="A28" s="8"/>
      <c r="B28" s="9"/>
      <c r="C28" s="9"/>
      <c r="D28" s="8" t="s">
        <v>37</v>
      </c>
      <c r="E28" s="16">
        <v>249</v>
      </c>
    </row>
    <row r="29" spans="1:5" ht="15">
      <c r="A29" s="8"/>
      <c r="B29" s="9"/>
      <c r="C29" s="9"/>
      <c r="D29" s="8" t="s">
        <v>40</v>
      </c>
      <c r="E29" s="19">
        <v>322.18</v>
      </c>
    </row>
    <row r="30" spans="1:5" ht="15">
      <c r="A30" s="8"/>
      <c r="B30" s="9"/>
      <c r="C30" s="9"/>
      <c r="D30" s="11" t="s">
        <v>17</v>
      </c>
      <c r="E30" s="16">
        <f>275.2+180</f>
        <v>455.2</v>
      </c>
    </row>
    <row r="31" spans="1:5" ht="15">
      <c r="A31" s="8"/>
      <c r="B31" s="9"/>
      <c r="C31" s="9"/>
      <c r="D31" s="8" t="s">
        <v>42</v>
      </c>
      <c r="E31" s="16">
        <v>750</v>
      </c>
    </row>
    <row r="32" spans="1:5" ht="15">
      <c r="A32" s="8"/>
      <c r="B32" s="9"/>
      <c r="C32" s="9"/>
      <c r="D32" s="8" t="s">
        <v>18</v>
      </c>
      <c r="E32" s="16">
        <v>550.2</v>
      </c>
    </row>
    <row r="33" spans="1:5" ht="15">
      <c r="A33" s="8"/>
      <c r="B33" s="9"/>
      <c r="C33" s="9"/>
      <c r="D33" s="12" t="s">
        <v>25</v>
      </c>
      <c r="E33" s="16">
        <f>146.66+250+1000+1050.75+700+1074+1142+380</f>
        <v>5743.41</v>
      </c>
    </row>
    <row r="34" spans="1:5" ht="15">
      <c r="A34" s="8"/>
      <c r="B34" s="9"/>
      <c r="C34" s="9"/>
      <c r="D34" s="11" t="s">
        <v>38</v>
      </c>
      <c r="E34" s="16">
        <f>955.6+292.58</f>
        <v>1248.18</v>
      </c>
    </row>
    <row r="35" spans="1:5" ht="15">
      <c r="A35" s="8"/>
      <c r="B35" s="9"/>
      <c r="C35" s="9"/>
      <c r="D35" s="11" t="s">
        <v>30</v>
      </c>
      <c r="E35" s="16">
        <v>194.27</v>
      </c>
    </row>
    <row r="36" spans="1:5" ht="15">
      <c r="A36" s="8"/>
      <c r="B36" s="9"/>
      <c r="C36" s="9"/>
      <c r="D36" s="8" t="s">
        <v>43</v>
      </c>
      <c r="E36" s="16">
        <v>740.66</v>
      </c>
    </row>
    <row r="37" spans="1:5" ht="15">
      <c r="A37" s="8"/>
      <c r="B37" s="9"/>
      <c r="C37" s="9"/>
      <c r="D37" s="8" t="s">
        <v>34</v>
      </c>
      <c r="E37" s="16">
        <v>0</v>
      </c>
    </row>
    <row r="38" spans="1:5" ht="15">
      <c r="A38" s="8"/>
      <c r="B38" s="9"/>
      <c r="C38" s="9"/>
      <c r="D38" s="8" t="s">
        <v>35</v>
      </c>
      <c r="E38" s="16">
        <f>250+250</f>
        <v>500</v>
      </c>
    </row>
    <row r="39" spans="1:5" ht="15">
      <c r="A39" s="8"/>
      <c r="B39" s="9"/>
      <c r="C39" s="9"/>
      <c r="D39" s="11" t="s">
        <v>26</v>
      </c>
      <c r="E39" s="16">
        <f>100+1067.8</f>
        <v>1167.8</v>
      </c>
    </row>
    <row r="40" spans="1:5" ht="15">
      <c r="A40" s="8"/>
      <c r="B40" s="9"/>
      <c r="C40" s="9"/>
      <c r="D40" s="8" t="s">
        <v>28</v>
      </c>
      <c r="E40" s="16">
        <f>4.5+24+146.25+56.25+5+4.6</f>
        <v>240.6</v>
      </c>
    </row>
    <row r="41" spans="1:5" ht="15">
      <c r="A41" s="8"/>
      <c r="B41" s="9"/>
      <c r="C41" s="9"/>
      <c r="D41" s="8" t="s">
        <v>50</v>
      </c>
      <c r="E41" s="16">
        <v>1250</v>
      </c>
    </row>
    <row r="42" spans="1:5" ht="15">
      <c r="A42" s="8"/>
      <c r="B42" s="9"/>
      <c r="C42" s="9"/>
      <c r="D42" s="8" t="s">
        <v>46</v>
      </c>
      <c r="E42" s="16">
        <f>30500+80+10600+3022.4+3022.4+3022.4+35000+3000+4860</f>
        <v>93107.20000000001</v>
      </c>
    </row>
    <row r="43" spans="1:5" ht="15">
      <c r="A43" s="8"/>
      <c r="B43" s="9"/>
      <c r="C43" s="9"/>
      <c r="D43" s="8"/>
      <c r="E43" s="16"/>
    </row>
    <row r="44" spans="1:5" ht="15">
      <c r="A44" s="13" t="s">
        <v>20</v>
      </c>
      <c r="B44" s="14">
        <f>SUM(B7:B40)</f>
        <v>123959.90999999999</v>
      </c>
      <c r="C44" s="14"/>
      <c r="D44" s="8"/>
      <c r="E44" s="14">
        <f>SUM(E7:E42)</f>
        <v>153774.56</v>
      </c>
    </row>
    <row r="45" spans="1:5" ht="15">
      <c r="A45" s="13" t="s">
        <v>21</v>
      </c>
      <c r="B45" s="13"/>
      <c r="C45" s="13"/>
      <c r="D45" s="13"/>
      <c r="E45" s="14">
        <f>B44-E44</f>
        <v>-29814.65000000001</v>
      </c>
    </row>
    <row r="46" spans="1:5" ht="15">
      <c r="A46" s="8"/>
      <c r="B46" s="8"/>
      <c r="C46" s="8"/>
      <c r="D46" s="13" t="s">
        <v>22</v>
      </c>
      <c r="E46" s="14">
        <f>SUM(E47:E51)</f>
        <v>39388.2</v>
      </c>
    </row>
    <row r="47" spans="1:5" ht="15">
      <c r="A47" s="8"/>
      <c r="B47" s="8"/>
      <c r="C47" s="8"/>
      <c r="D47" s="10" t="s">
        <v>44</v>
      </c>
      <c r="E47" s="9">
        <f>3000+305.37+2320+4400+2000+270+3745.68+277.15+2070</f>
        <v>18388.199999999997</v>
      </c>
    </row>
    <row r="48" spans="1:5" ht="15">
      <c r="A48" s="8"/>
      <c r="B48" s="8"/>
      <c r="C48" s="8"/>
      <c r="D48" s="10" t="s">
        <v>45</v>
      </c>
      <c r="E48" s="9">
        <f>8000+8000</f>
        <v>16000</v>
      </c>
    </row>
    <row r="49" spans="1:5" ht="15">
      <c r="A49" s="8"/>
      <c r="B49" s="8"/>
      <c r="C49" s="8"/>
      <c r="D49" s="10" t="s">
        <v>48</v>
      </c>
      <c r="E49" s="9">
        <v>5000</v>
      </c>
    </row>
    <row r="50" spans="1:5" ht="15">
      <c r="A50" s="8"/>
      <c r="B50" s="8"/>
      <c r="C50" s="8"/>
      <c r="D50" s="10"/>
      <c r="E50" s="9"/>
    </row>
    <row r="51" spans="1:5" ht="15">
      <c r="A51" s="8"/>
      <c r="B51" s="8"/>
      <c r="C51" s="8"/>
      <c r="D51" s="8"/>
      <c r="E51" s="9">
        <v>0</v>
      </c>
    </row>
    <row r="52" spans="1:5" ht="15">
      <c r="A52" s="13" t="s">
        <v>23</v>
      </c>
      <c r="B52" s="13"/>
      <c r="C52" s="13"/>
      <c r="D52" s="13"/>
      <c r="E52" s="14">
        <f>E45-E46</f>
        <v>-69202.85</v>
      </c>
    </row>
  </sheetData>
  <sheetProtection/>
  <conditionalFormatting sqref="E47:E50 A5:E45">
    <cfRule type="expression" priority="6" dxfId="0" stopIfTrue="1">
      <formula>MOD(ROW(),2)</formula>
    </cfRule>
  </conditionalFormatting>
  <conditionalFormatting sqref="E45">
    <cfRule type="expression" priority="5" dxfId="0" stopIfTrue="1">
      <formula>MOD(ROW(),2)</formula>
    </cfRule>
  </conditionalFormatting>
  <conditionalFormatting sqref="E47:E50">
    <cfRule type="expression" priority="4" dxfId="0" stopIfTrue="1">
      <formula>MOD(ROW(),2)</formula>
    </cfRule>
  </conditionalFormatting>
  <printOptions/>
  <pageMargins left="0.31496062992125984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juarez</dc:creator>
  <cp:keywords/>
  <dc:description/>
  <cp:lastModifiedBy>juarez</cp:lastModifiedBy>
  <cp:lastPrinted>2011-07-12T12:11:22Z</cp:lastPrinted>
  <dcterms:created xsi:type="dcterms:W3CDTF">2010-10-29T13:10:18Z</dcterms:created>
  <dcterms:modified xsi:type="dcterms:W3CDTF">2014-03-12T16:55:28Z</dcterms:modified>
  <cp:category/>
  <cp:version/>
  <cp:contentType/>
  <cp:contentStatus/>
</cp:coreProperties>
</file>